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<sst xmlns="http://schemas.openxmlformats.org/spreadsheetml/2006/main" count="135" uniqueCount="98">
  <si>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</si>
  <si>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</si>
  <si>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</si>
  <si>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</si>
  <si>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</si>
  <si>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</si>
  <si>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</si>
  <si>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</si>
  <si>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</si>
  <si>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07/2014</t>
  </si>
  <si>
    <t>Data da Publicação: 20/08/2014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</si>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</sst>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A66">
      <selection activeCell="D88" sqref="D88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2.2812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5">
      <c r="A10" s="6" t="s">
        <v>4</v>
      </c>
      <c r="B10" s="7" t="s">
        <v>5</v>
      </c>
      <c r="C10" s="8"/>
    </row>
    <row r="11" spans="1:3" s="4" customFormat="1" ht="15">
      <c r="A11" s="6" t="s">
        <v>6</v>
      </c>
      <c r="B11" s="7"/>
      <c r="C11" s="8"/>
    </row>
    <row r="12" spans="1:3" s="4" customFormat="1" ht="15">
      <c r="A12" s="6" t="s">
        <v>7</v>
      </c>
      <c r="B12" s="7"/>
      <c r="C12" s="8"/>
    </row>
    <row r="13" spans="1:3" s="4" customFormat="1" ht="15">
      <c r="A13" s="6" t="s">
        <v>8</v>
      </c>
      <c r="B13" s="7"/>
      <c r="C13" s="8"/>
    </row>
    <row r="14" spans="1:3" s="4" customFormat="1" ht="15">
      <c r="A14" s="6" t="s">
        <v>9</v>
      </c>
      <c r="B14" s="7"/>
      <c r="C14" s="8"/>
    </row>
    <row r="15" spans="1:3" s="4" customFormat="1" ht="15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52526794.39-1666.59-66.96-56456.87</f>
        <v>52468603.97</v>
      </c>
    </row>
    <row r="20" spans="1:3" s="4" customFormat="1" ht="18.75" customHeight="1">
      <c r="A20" s="11" t="s">
        <v>17</v>
      </c>
      <c r="B20" s="11" t="s">
        <v>18</v>
      </c>
      <c r="C20" s="12">
        <v>16079603.18</v>
      </c>
    </row>
    <row r="21" spans="1:3" s="4" customFormat="1" ht="18.75" customHeight="1">
      <c r="A21" s="11" t="s">
        <v>19</v>
      </c>
      <c r="B21" s="11" t="s">
        <v>20</v>
      </c>
      <c r="C21" s="12">
        <f>9607384.8+1666.59+66.96+56456.87</f>
        <v>9665575.22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78213782.37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v>33347.76</v>
      </c>
    </row>
    <row r="28" spans="1:3" s="4" customFormat="1" ht="18.75" customHeight="1">
      <c r="A28" s="11" t="s">
        <v>17</v>
      </c>
      <c r="B28" s="11" t="s">
        <v>26</v>
      </c>
      <c r="C28" s="12">
        <v>2888392.31</v>
      </c>
    </row>
    <row r="29" spans="1:3" s="4" customFormat="1" ht="18.75" customHeight="1">
      <c r="A29" s="11" t="s">
        <v>19</v>
      </c>
      <c r="B29" s="11" t="s">
        <v>27</v>
      </c>
      <c r="C29" s="12">
        <v>412885.44</v>
      </c>
    </row>
    <row r="30" spans="1:3" s="4" customFormat="1" ht="33" customHeight="1">
      <c r="A30" s="11" t="s">
        <v>21</v>
      </c>
      <c r="B30" s="11" t="s">
        <v>28</v>
      </c>
      <c r="C30" s="12">
        <v>1883005.34</v>
      </c>
    </row>
    <row r="31" spans="1:3" s="4" customFormat="1" ht="17.25" customHeight="1">
      <c r="A31" s="11" t="s">
        <v>29</v>
      </c>
      <c r="B31" s="11" t="s">
        <v>30</v>
      </c>
      <c r="C31" s="12">
        <f>455950.88+11080.4+460.5+47132.6</f>
        <v>514624.38</v>
      </c>
    </row>
    <row r="32" spans="1:3" s="4" customFormat="1" ht="17.25" customHeight="1">
      <c r="A32" s="11" t="s">
        <v>31</v>
      </c>
      <c r="B32" s="11" t="s">
        <v>32</v>
      </c>
      <c r="C32" s="12">
        <v>50774.05</v>
      </c>
    </row>
    <row r="33" spans="1:3" s="4" customFormat="1" ht="17.25" customHeight="1">
      <c r="A33" s="11" t="s">
        <v>33</v>
      </c>
      <c r="B33" s="11" t="s">
        <v>34</v>
      </c>
      <c r="C33" s="12">
        <f>421202.39+50520.4</f>
        <v>471722.79000000004</v>
      </c>
    </row>
    <row r="34" spans="1:3" s="4" customFormat="1" ht="17.25" customHeight="1">
      <c r="A34" s="11" t="s">
        <v>35</v>
      </c>
      <c r="B34" s="11" t="s">
        <v>36</v>
      </c>
      <c r="C34" s="12">
        <f>652774.18+377730.45</f>
        <v>1030504.6300000001</v>
      </c>
    </row>
    <row r="35" spans="1:3" s="4" customFormat="1" ht="17.25" customHeight="1">
      <c r="A35" s="11" t="s">
        <v>37</v>
      </c>
      <c r="B35" s="11" t="s">
        <v>38</v>
      </c>
      <c r="C35" s="12">
        <v>104882.85</v>
      </c>
    </row>
    <row r="36" spans="1:3" s="4" customFormat="1" ht="17.25" customHeight="1">
      <c r="A36" s="11" t="s">
        <v>39</v>
      </c>
      <c r="B36" s="11" t="s">
        <v>40</v>
      </c>
      <c r="C36" s="12">
        <v>350159.26</v>
      </c>
    </row>
    <row r="37" spans="1:3" s="4" customFormat="1" ht="17.25" customHeight="1">
      <c r="A37" s="11" t="s">
        <v>41</v>
      </c>
      <c r="B37" s="11" t="s">
        <v>42</v>
      </c>
      <c r="C37" s="12">
        <v>30434.55</v>
      </c>
    </row>
    <row r="38" spans="1:3" s="4" customFormat="1" ht="17.25" customHeight="1">
      <c r="A38" s="11" t="s">
        <v>43</v>
      </c>
      <c r="B38" s="11" t="s">
        <v>44</v>
      </c>
      <c r="C38" s="12">
        <v>315664.66</v>
      </c>
    </row>
    <row r="39" spans="1:3" s="4" customFormat="1" ht="105">
      <c r="A39" s="11" t="s">
        <v>45</v>
      </c>
      <c r="B39" s="11" t="s">
        <v>46</v>
      </c>
      <c r="C39" s="13">
        <f>34278.56+16950+40910.99+584+26399.76</f>
        <v>119123.30999999998</v>
      </c>
    </row>
    <row r="40" spans="1:3" s="4" customFormat="1" ht="17.25" customHeight="1">
      <c r="A40" s="11" t="s">
        <v>47</v>
      </c>
      <c r="B40" s="11" t="s">
        <v>48</v>
      </c>
      <c r="C40" s="12">
        <f>542139.2+2799.91</f>
        <v>544939.11</v>
      </c>
    </row>
    <row r="41" spans="1:3" s="4" customFormat="1" ht="17.25" customHeight="1">
      <c r="A41" s="11" t="s">
        <v>49</v>
      </c>
      <c r="B41" s="11" t="s">
        <v>50</v>
      </c>
      <c r="C41" s="13">
        <f>2175634.41+18113.91</f>
        <v>2193748.3200000003</v>
      </c>
    </row>
    <row r="42" spans="1:3" s="4" customFormat="1" ht="17.25" customHeight="1">
      <c r="A42" s="11" t="s">
        <v>51</v>
      </c>
      <c r="B42" s="11" t="s">
        <v>52</v>
      </c>
      <c r="C42" s="12">
        <f>3270.4+7197.69</f>
        <v>10468.09</v>
      </c>
    </row>
    <row r="43" spans="1:3" s="4" customFormat="1" ht="32.25" customHeight="1">
      <c r="A43" s="11" t="s">
        <v>53</v>
      </c>
      <c r="B43" s="11" t="s">
        <v>54</v>
      </c>
      <c r="C43" s="12">
        <f>3601532.49-2175634.41-542139.2</f>
        <v>883758.8800000001</v>
      </c>
    </row>
    <row r="44" spans="1:3" s="4" customFormat="1" ht="17.25" customHeight="1">
      <c r="A44" s="11" t="s">
        <v>55</v>
      </c>
      <c r="B44" s="11" t="s">
        <v>56</v>
      </c>
      <c r="C44" s="13">
        <f>28539.09+25030+17712.5</f>
        <v>71281.59</v>
      </c>
    </row>
    <row r="45" spans="1:3" s="4" customFormat="1" ht="17.25" customHeight="1">
      <c r="A45" s="11" t="s">
        <v>57</v>
      </c>
      <c r="B45" s="11" t="s">
        <v>58</v>
      </c>
      <c r="C45" s="12">
        <v>12112.8</v>
      </c>
    </row>
    <row r="46" spans="1:3" s="4" customFormat="1" ht="30">
      <c r="A46" s="11" t="s">
        <v>59</v>
      </c>
      <c r="B46" s="11" t="s">
        <v>60</v>
      </c>
      <c r="C46" s="13">
        <f>425042</f>
        <v>425042</v>
      </c>
    </row>
    <row r="47" spans="1:3" s="4" customFormat="1" ht="17.25" customHeight="1">
      <c r="A47" s="11" t="s">
        <v>61</v>
      </c>
      <c r="B47" s="11" t="s">
        <v>62</v>
      </c>
      <c r="C47" s="12">
        <v>10433.22</v>
      </c>
    </row>
    <row r="48" spans="1:3" s="4" customFormat="1" ht="17.25" customHeight="1">
      <c r="A48" s="11" t="s">
        <v>63</v>
      </c>
      <c r="B48" s="11" t="s">
        <v>64</v>
      </c>
      <c r="C48" s="12">
        <v>93770.95</v>
      </c>
    </row>
    <row r="49" spans="1:3" s="4" customFormat="1" ht="17.25" customHeight="1">
      <c r="A49" s="11" t="s">
        <v>65</v>
      </c>
      <c r="B49" s="11" t="s">
        <v>66</v>
      </c>
      <c r="C49" s="12">
        <v>22938.66</v>
      </c>
    </row>
    <row r="50" spans="1:3" s="4" customFormat="1" ht="31.5" customHeight="1">
      <c r="A50" s="11" t="s">
        <v>67</v>
      </c>
      <c r="B50" s="11" t="s">
        <v>68</v>
      </c>
      <c r="C50" s="12">
        <f>924801.42-C45-C46-C47-C48-C49+505.45</f>
        <v>361009.24000000005</v>
      </c>
    </row>
    <row r="51" spans="1:3" s="4" customFormat="1" ht="15" customHeight="1">
      <c r="A51" s="11" t="s">
        <v>69</v>
      </c>
      <c r="B51" s="11" t="s">
        <v>70</v>
      </c>
      <c r="C51" s="12">
        <f>1150</f>
        <v>1150</v>
      </c>
    </row>
    <row r="52" spans="1:3" s="4" customFormat="1" ht="15" customHeight="1">
      <c r="A52" s="11" t="s">
        <v>71</v>
      </c>
      <c r="B52" s="11" t="s">
        <v>72</v>
      </c>
      <c r="C52" s="12">
        <f>8091.91+351105.27+4575+2082+62990+4957.3+625.12+113704+1650+14203.57+160519.47+132421.14+15468+3679+201800+15275.59+346.84+48.28+21.96+3683.88+4386+875.92+1044.37+25976+63446.31+339569.71+340+1969.01+57465.2+1670+59495.08+4859.45+17648.12+5848.23+505.45+8566.3+1208.52+13733.93+17832.26-505.45</f>
        <v>1723182.74</v>
      </c>
    </row>
    <row r="53" spans="1:3" s="4" customFormat="1" ht="15" customHeight="1">
      <c r="A53" s="11"/>
      <c r="B53" s="11" t="s">
        <v>23</v>
      </c>
      <c r="C53" s="12">
        <f>SUM(C27:C52)</f>
        <v>14559356.93</v>
      </c>
    </row>
    <row r="54" spans="1:3" s="4" customFormat="1" ht="15">
      <c r="A54" s="5"/>
      <c r="B54" s="14"/>
      <c r="C54" s="14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v>41729.58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1350</v>
      </c>
    </row>
    <row r="60" spans="1:3" s="4" customFormat="1" ht="16.5" customHeight="1">
      <c r="A60" s="11" t="s">
        <v>21</v>
      </c>
      <c r="B60" s="11" t="s">
        <v>77</v>
      </c>
      <c r="C60" s="13">
        <v>0</v>
      </c>
    </row>
    <row r="61" spans="1:3" s="4" customFormat="1" ht="16.5" customHeight="1">
      <c r="A61" s="11" t="s">
        <v>29</v>
      </c>
      <c r="B61" s="11" t="s">
        <v>78</v>
      </c>
      <c r="C61" s="12">
        <f>47379.92-1350</f>
        <v>46029.92</v>
      </c>
    </row>
    <row r="62" spans="1:5" s="4" customFormat="1" ht="16.5" customHeight="1">
      <c r="A62" s="11"/>
      <c r="B62" s="11" t="s">
        <v>23</v>
      </c>
      <c r="C62" s="12">
        <f>SUM(C57:C61)</f>
        <v>89109.5</v>
      </c>
      <c r="E62" s="14"/>
    </row>
    <row r="63" spans="1:5" s="4" customFormat="1" ht="21" customHeight="1">
      <c r="A63" s="5"/>
      <c r="C63" s="1"/>
      <c r="E63" s="14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5" t="s">
        <v>82</v>
      </c>
      <c r="B70" s="15"/>
      <c r="C70" s="15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34982283.59+15318671.09+27102517.68+89918.34+40567.04</f>
        <v>77533957.74000002</v>
      </c>
    </row>
    <row r="73" spans="1:3" s="4" customFormat="1" ht="17.25" customHeight="1">
      <c r="A73" s="11" t="s">
        <v>17</v>
      </c>
      <c r="B73" s="11" t="s">
        <v>85</v>
      </c>
      <c r="C73" s="12">
        <f>287918.5+8062413.67+2468131.58+5220366.32</f>
        <v>16038830.07</v>
      </c>
    </row>
    <row r="74" spans="1:3" s="4" customFormat="1" ht="17.25" customHeight="1">
      <c r="A74" s="11" t="s">
        <v>19</v>
      </c>
      <c r="B74" s="11" t="s">
        <v>86</v>
      </c>
      <c r="C74" s="13">
        <f>416666.67</f>
        <v>416666.67</v>
      </c>
    </row>
    <row r="75" spans="1:3" s="4" customFormat="1" ht="17.25" customHeight="1">
      <c r="A75" s="11" t="s">
        <v>21</v>
      </c>
      <c r="B75" s="11" t="s">
        <v>87</v>
      </c>
      <c r="C75" s="12">
        <v>0</v>
      </c>
    </row>
    <row r="76" spans="1:3" s="4" customFormat="1" ht="17.25" customHeight="1">
      <c r="A76" s="11"/>
      <c r="B76" s="11" t="s">
        <v>23</v>
      </c>
      <c r="C76" s="12">
        <f>SUM(C72:C75)</f>
        <v>93989454.48000002</v>
      </c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4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4" s="4" customFormat="1" ht="16.5" customHeight="1">
      <c r="A81" s="11" t="s">
        <v>17</v>
      </c>
      <c r="B81" s="11" t="s">
        <v>91</v>
      </c>
      <c r="C81" s="12">
        <f>4468222.53+5639.87-26311.87-13.78</f>
        <v>4447536.75</v>
      </c>
      <c r="D81" s="14"/>
    </row>
    <row r="82" spans="1:3" s="4" customFormat="1" ht="16.5" customHeight="1">
      <c r="A82" s="11" t="s">
        <v>19</v>
      </c>
      <c r="B82" s="11" t="s">
        <v>92</v>
      </c>
      <c r="C82" s="12">
        <f>9956</f>
        <v>9956</v>
      </c>
    </row>
    <row r="83" spans="1:3" s="4" customFormat="1" ht="16.5" customHeight="1">
      <c r="A83" s="11" t="s">
        <v>21</v>
      </c>
      <c r="B83" s="11" t="s">
        <v>93</v>
      </c>
      <c r="C83" s="12">
        <f>33810.67+61951.23+6598.13+27.65+34198.64+17977715-16.59-5.53-22.12-200-27.65-11.06+13.78</f>
        <v>18114032.150000002</v>
      </c>
    </row>
    <row r="84" spans="1:3" s="4" customFormat="1" ht="16.5" customHeight="1">
      <c r="A84" s="11"/>
      <c r="B84" s="11" t="s">
        <v>23</v>
      </c>
      <c r="C84" s="12">
        <f>SUM(C80:C83)</f>
        <v>22571524.900000002</v>
      </c>
    </row>
    <row r="85" ht="12.75">
      <c r="A85" s="2" t="s">
        <v>94</v>
      </c>
    </row>
    <row r="86" ht="12.75">
      <c r="A86" s="16" t="s">
        <v>95</v>
      </c>
    </row>
    <row r="87" spans="1:3" ht="12" customHeight="1">
      <c r="A87" s="17" t="s">
        <v>96</v>
      </c>
      <c r="B87" s="17"/>
      <c r="C87" s="17"/>
    </row>
    <row r="88" spans="1:3" s="19" customFormat="1" ht="24.75" customHeight="1">
      <c r="A88" s="18" t="s">
        <v>97</v>
      </c>
      <c r="B88" s="18"/>
      <c r="C88" s="18"/>
    </row>
    <row r="89" ht="37.5" customHeight="1"/>
  </sheetData>
  <sheetProtection selectLockedCells="1" selectUnlockedCells="1"/>
  <mergeCells count="3">
    <mergeCell ref="A70:C70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2014-08-14T18:47:42Z</dcterms:modified>
  <cp:category/>
  <cp:version/>
  <cp:contentType/>
  <cp:contentStatus/>
  <cp:revision>1</cp:revision>
</cp:coreProperties>
</file>